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<sst xmlns="http://schemas.openxmlformats.org/spreadsheetml/2006/main" count="121" uniqueCount="99">
  <si>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</si>
  <si>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</si>
  <si>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</si>
  <si>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</si>
  <si>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</si>
  <si>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</si>
  <si>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</si>
  <si>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</si>
  <si>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</si>
  <si>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</si>
  <si>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</si>
  <si>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</si>
  <si>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</si>
  <si>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</si>
  <si>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</si>
  <si>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</si>
  <si>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</si>
  <si>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</si>
  <si>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</si>
  <si>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</si>
  <si>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</si>
  <si>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</si>
  <si>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</si>
  <si>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</si>
  <si>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</si>
  <si>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Stowarzyszenie Rybackie  Pojezierza Myśliborskiego</t>
  </si>
  <si>
    <t>Stowarzyszenie Dolina Karpia</t>
  </si>
  <si>
    <t>Rybactwo Ziemi Piastowskiej</t>
  </si>
  <si>
    <t>LGR W dolinie Tyśmienicy i Wieprza</t>
  </si>
  <si>
    <t>Mazowiecko-Podlaskie Stowarzyszenie Rybackie</t>
  </si>
  <si>
    <t>Łowicka Grupa Rybacka</t>
  </si>
  <si>
    <t>Pojezierze Gostynińskie</t>
  </si>
  <si>
    <t xml:space="preserve">Kołobrzeska Lokalna Grupa Rybacka </t>
  </si>
  <si>
    <t>Lokalna Grupa Rybacka  Starzawa</t>
  </si>
  <si>
    <t>Lokalna Grupa Rybacka Pojezierze Krajeńskie</t>
  </si>
  <si>
    <t>Lokalna Grupa Rybacka Karp Doliny Sanny</t>
  </si>
  <si>
    <t>Mieleńska Lokalna Grupa Rybacka</t>
  </si>
  <si>
    <t>Lokalna Grupa Rybacka Drwęca</t>
  </si>
  <si>
    <t>Lokalna Grupa Rybacka Rybak</t>
  </si>
  <si>
    <t>Lokalna Grupa Rybacka Wielkie Jeziora Mazurskie</t>
  </si>
  <si>
    <t>Lokalna Grupa Rybacka Jędrzejowska Ryba</t>
  </si>
  <si>
    <t>Lokalna Grupa Rybacka Pojezierze Ełckie</t>
  </si>
  <si>
    <t>Lokalna Grupa Rybacka Sztorm</t>
  </si>
  <si>
    <t>Lokalna Grupa Rybacka Partnerstwo Jezior</t>
  </si>
  <si>
    <t>Lokalna Grupa Rybacka Zalew Wiślany</t>
  </si>
  <si>
    <t>Lokalna Grupa Rybacka Dolnośląska Kraina Karpia</t>
  </si>
  <si>
    <t>Lokalna Grupa Rybacka Chełmsko - Krasnostawska ,,Złoty Karp"</t>
  </si>
  <si>
    <t>Lokalna Grupa Działania Mazurskie Morze</t>
  </si>
  <si>
    <t>Lokalna Grupa Rybacka Roztocze</t>
  </si>
  <si>
    <t>Lokalna Grupa Rybacka Puszczy Sandomierskiej</t>
  </si>
  <si>
    <t>Lokalna Grupa Rybacka Warmińskie Rozlewiska</t>
  </si>
  <si>
    <t>Lokalna Grupa Rybacka Morza i Zalewu</t>
  </si>
  <si>
    <t>Lokalna Grupa Rybacka Pojezierze Olsztyńskie</t>
  </si>
  <si>
    <t>Lokalna Grupa Działania Dorzecza Zgłowiączki</t>
  </si>
  <si>
    <t>Lokalna Grupa Rybacka Sieja</t>
  </si>
  <si>
    <t>Lokalna Grupa Rybacka Zalew Zegrzyński</t>
  </si>
  <si>
    <t>Nazwa Stowarzyszenia</t>
  </si>
  <si>
    <t>Województwo</t>
  </si>
  <si>
    <t>Suma punktów</t>
  </si>
  <si>
    <t>Wysokość środków finansowych przewidzianych  na operacje objęte osią priorytetową 4</t>
  </si>
  <si>
    <t>Procent za LGR</t>
  </si>
  <si>
    <t>Procent za LSROR</t>
  </si>
  <si>
    <t>Procent ogółem</t>
  </si>
  <si>
    <t>Kwota budżetu</t>
  </si>
  <si>
    <t>zachodniopomorskie</t>
  </si>
  <si>
    <t>mazowieckie</t>
  </si>
  <si>
    <t>podkarpackie</t>
  </si>
  <si>
    <t>pomorskie</t>
  </si>
  <si>
    <t>zachodnipomorskie</t>
  </si>
  <si>
    <t>lubelskie</t>
  </si>
  <si>
    <t>kujawsko-pomorskie</t>
  </si>
  <si>
    <t>warmińsko-mazurskie</t>
  </si>
  <si>
    <t>świętokrzyskie</t>
  </si>
  <si>
    <t>dolnośląskie</t>
  </si>
  <si>
    <t>małopolskie</t>
  </si>
  <si>
    <t>wielkopolskie</t>
  </si>
  <si>
    <t>lubuskie</t>
  </si>
  <si>
    <t>śląskie</t>
  </si>
  <si>
    <t>łódzkie</t>
  </si>
  <si>
    <t>Lokalna Grupa Rybacka Nasza Krajna i Pałuki</t>
  </si>
  <si>
    <t>-</t>
  </si>
  <si>
    <t>Lokalna Grupa Rybacka Nad Liswartą</t>
  </si>
  <si>
    <t>Krośnieńsko - Gubińska Grupa Rybacka</t>
  </si>
  <si>
    <t>01.</t>
  </si>
  <si>
    <t>02.</t>
  </si>
  <si>
    <t>09.</t>
  </si>
  <si>
    <t>07.</t>
  </si>
  <si>
    <t>08.</t>
  </si>
  <si>
    <t>03.</t>
  </si>
  <si>
    <t>04.</t>
  </si>
  <si>
    <t>05.</t>
  </si>
  <si>
    <t>06.</t>
  </si>
  <si>
    <t>Punkty uzyskane za merytoryczną ocenę LSROR</t>
  </si>
  <si>
    <t>Punkty łączne za ocenę LGR</t>
  </si>
  <si>
    <t>Punkty z oceny formalnej LGR</t>
  </si>
  <si>
    <t>Procent Kwoty</t>
  </si>
  <si>
    <t>Wniosek odpadł w trakcie oceny merytorycznej</t>
  </si>
  <si>
    <t>Wniosek odpadł w trakcie oceny formalnej</t>
  </si>
  <si>
    <t>Lp.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</si>
</sst>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.0000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8"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4" fontId="2" fillId="24" borderId="10" xfId="0" applyNumberFormat="1" applyFont="1" applyFill="1" applyBorder="1" applyAlignment="1">
      <alignment horizontal="center" wrapText="1"/>
    </xf>
    <xf numFmtId="4" fontId="2" fillId="24" borderId="10" xfId="0" applyNumberFormat="1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7" borderId="10" xfId="0" applyFont="1" applyFill="1" applyBorder="1" applyAlignment="1">
      <alignment horizontal="center"/>
    </xf>
    <xf numFmtId="3" fontId="2" fillId="7" borderId="10" xfId="0" applyNumberFormat="1" applyFont="1" applyFill="1" applyBorder="1" applyAlignment="1">
      <alignment horizontal="center" wrapText="1"/>
    </xf>
    <xf numFmtId="4" fontId="2" fillId="7" borderId="10" xfId="0" applyNumberFormat="1" applyFont="1" applyFill="1" applyBorder="1" applyAlignment="1">
      <alignment horizontal="center" wrapText="1"/>
    </xf>
    <xf numFmtId="4" fontId="2" fillId="7" borderId="10" xfId="0" applyNumberFormat="1" applyFont="1" applyFill="1" applyBorder="1" applyAlignment="1">
      <alignment horizontal="center"/>
    </xf>
    <xf numFmtId="0" fontId="20" fillId="8" borderId="10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2" fontId="20" fillId="8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 wrapText="1"/>
    </xf>
    <xf numFmtId="3" fontId="2" fillId="22" borderId="10" xfId="0" applyNumberFormat="1" applyFont="1" applyFill="1" applyBorder="1" applyAlignment="1">
      <alignment horizontal="center" wrapText="1"/>
    </xf>
    <xf numFmtId="4" fontId="2" fillId="22" borderId="10" xfId="0" applyNumberFormat="1" applyFont="1" applyFill="1" applyBorder="1" applyAlignment="1">
      <alignment horizontal="center" wrapText="1"/>
    </xf>
    <xf numFmtId="4" fontId="2" fillId="22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" fillId="7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left" wrapText="1"/>
    </xf>
    <xf numFmtId="0" fontId="2" fillId="22" borderId="10" xfId="0" applyFont="1" applyFill="1" applyBorder="1" applyAlignment="1">
      <alignment horizontal="left" wrapText="1"/>
    </xf>
    <xf numFmtId="0" fontId="20" fillId="8" borderId="11" xfId="0" applyFont="1" applyFill="1" applyBorder="1" applyAlignment="1">
      <alignment horizontal="center" vertical="center" wrapText="1"/>
    </xf>
    <xf numFmtId="4" fontId="2" fillId="7" borderId="11" xfId="0" applyNumberFormat="1" applyFont="1" applyFill="1" applyBorder="1" applyAlignment="1">
      <alignment horizontal="center"/>
    </xf>
    <xf numFmtId="4" fontId="2" fillId="24" borderId="11" xfId="0" applyNumberFormat="1" applyFont="1" applyFill="1" applyBorder="1" applyAlignment="1">
      <alignment horizontal="center"/>
    </xf>
    <xf numFmtId="4" fontId="2" fillId="22" borderId="11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4" fontId="2" fillId="24" borderId="12" xfId="0" applyNumberFormat="1" applyFont="1" applyFill="1" applyBorder="1" applyAlignment="1">
      <alignment horizontal="center"/>
    </xf>
    <xf numFmtId="4" fontId="2" fillId="24" borderId="13" xfId="0" applyNumberFormat="1" applyFont="1" applyFill="1" applyBorder="1" applyAlignment="1">
      <alignment horizontal="center"/>
    </xf>
    <xf numFmtId="4" fontId="26" fillId="3" borderId="11" xfId="0" applyNumberFormat="1" applyFont="1" applyFill="1" applyBorder="1" applyAlignment="1">
      <alignment horizontal="right"/>
    </xf>
    <xf numFmtId="0" fontId="27" fillId="3" borderId="14" xfId="0" applyFont="1" applyFill="1" applyBorder="1" applyAlignment="1">
      <alignment horizontal="left"/>
    </xf>
    <xf numFmtId="0" fontId="26" fillId="3" borderId="11" xfId="0" applyFont="1" applyFill="1" applyBorder="1" applyAlignment="1">
      <alignment horizontal="right"/>
    </xf>
    <xf numFmtId="4" fontId="26" fillId="3" borderId="15" xfId="0" applyNumberFormat="1" applyFont="1" applyFill="1" applyBorder="1" applyAlignment="1">
      <alignment horizontal="right"/>
    </xf>
    <xf numFmtId="0" fontId="27" fillId="3" borderId="16" xfId="0" applyFont="1" applyFill="1" applyBorder="1" applyAlignment="1">
      <alignment horizontal="left"/>
    </xf>
    <xf numFmtId="0" fontId="26" fillId="3" borderId="11" xfId="0" applyFont="1" applyFill="1" applyBorder="1" applyAlignment="1">
      <alignment horizontal="right" vertical="center" wrapText="1"/>
    </xf>
    <xf numFmtId="4" fontId="26" fillId="3" borderId="12" xfId="0" applyNumberFormat="1" applyFont="1" applyFill="1" applyBorder="1" applyAlignment="1">
      <alignment horizontal="right"/>
    </xf>
    <xf numFmtId="0" fontId="27" fillId="3" borderId="17" xfId="0" applyFont="1" applyFill="1" applyBorder="1" applyAlignment="1">
      <alignment horizontal="left"/>
    </xf>
    <xf numFmtId="4" fontId="26" fillId="3" borderId="11" xfId="0" applyNumberFormat="1" applyFont="1" applyFill="1" applyBorder="1" applyAlignment="1">
      <alignment horizontal="right"/>
    </xf>
    <xf numFmtId="0" fontId="26" fillId="3" borderId="12" xfId="0" applyFont="1" applyFill="1" applyBorder="1" applyAlignment="1">
      <alignment/>
    </xf>
    <xf numFmtId="0" fontId="26" fillId="3" borderId="17" xfId="0" applyFont="1" applyFill="1" applyBorder="1" applyAlignment="1">
      <alignment horizontal="left" vertical="center"/>
    </xf>
    <xf numFmtId="0" fontId="27" fillId="3" borderId="14" xfId="0" applyFont="1" applyFill="1" applyBorder="1" applyAlignment="1">
      <alignment horizontal="left"/>
    </xf>
    <xf numFmtId="0" fontId="17" fillId="0" borderId="18" xfId="0" applyFont="1" applyBorder="1" applyAlignment="1">
      <alignment/>
    </xf>
    <xf numFmtId="0" fontId="17" fillId="0" borderId="14" xfId="0" applyFont="1" applyBorder="1" applyAlignment="1">
      <alignment/>
    </xf>
    <xf numFmtId="0" fontId="26" fillId="3" borderId="12" xfId="0" applyFont="1" applyFill="1" applyBorder="1" applyAlignment="1">
      <alignment horizontal="right" vertical="center"/>
    </xf>
    <xf numFmtId="0" fontId="26" fillId="3" borderId="19" xfId="0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F13">
      <selection activeCell="O38" sqref="O38"/>
    </sheetView>
  </sheetViews>
  <sheetFormatPr defaultColWidth="8.796875" defaultRowHeight="14.25"/>
  <cols>
    <col min="1" max="1" width="3.69921875" style="9" customWidth="1"/>
    <col min="2" max="2" width="45.09765625" style="9" bestFit="1" customWidth="1"/>
    <col min="3" max="3" width="15.09765625" style="9" bestFit="1" customWidth="1"/>
    <col min="4" max="4" width="13" style="9" customWidth="1"/>
    <col min="5" max="5" width="14.59765625" style="9" customWidth="1"/>
    <col min="6" max="6" width="13.59765625" style="9" customWidth="1"/>
    <col min="7" max="7" width="12.59765625" style="9" bestFit="1" customWidth="1"/>
    <col min="8" max="8" width="17.69921875" style="9" customWidth="1"/>
    <col min="9" max="10" width="9.59765625" style="9" bestFit="1" customWidth="1"/>
    <col min="11" max="11" width="9.19921875" style="9" bestFit="1" customWidth="1"/>
    <col min="12" max="12" width="10.59765625" style="9" bestFit="1" customWidth="1"/>
    <col min="13" max="13" width="11.59765625" style="9" bestFit="1" customWidth="1"/>
    <col min="14" max="14" width="15.19921875" style="9" bestFit="1" customWidth="1"/>
    <col min="15" max="16384" width="9" style="9" customWidth="1"/>
  </cols>
  <sheetData>
    <row r="1" spans="1:14" s="40" customFormat="1" ht="71.25">
      <c r="A1" s="14" t="s">
        <v>98</v>
      </c>
      <c r="B1" s="14" t="s">
        <v>56</v>
      </c>
      <c r="C1" s="14" t="s">
        <v>57</v>
      </c>
      <c r="D1" s="15" t="s">
        <v>94</v>
      </c>
      <c r="E1" s="16" t="s">
        <v>93</v>
      </c>
      <c r="F1" s="16" t="s">
        <v>92</v>
      </c>
      <c r="G1" s="16" t="s">
        <v>58</v>
      </c>
      <c r="H1" s="16" t="s">
        <v>59</v>
      </c>
      <c r="I1" s="16" t="s">
        <v>60</v>
      </c>
      <c r="J1" s="17" t="s">
        <v>61</v>
      </c>
      <c r="K1" s="17" t="s">
        <v>62</v>
      </c>
      <c r="L1" s="44" t="s">
        <v>95</v>
      </c>
      <c r="M1" s="16" t="s">
        <v>63</v>
      </c>
      <c r="N1" s="48"/>
    </row>
    <row r="2" spans="1:14" ht="12.75">
      <c r="A2" s="10" t="s">
        <v>83</v>
      </c>
      <c r="B2" s="41" t="s">
        <v>39</v>
      </c>
      <c r="C2" s="6" t="s">
        <v>71</v>
      </c>
      <c r="D2" s="6">
        <v>38</v>
      </c>
      <c r="E2" s="6">
        <v>71</v>
      </c>
      <c r="F2" s="6">
        <v>25</v>
      </c>
      <c r="G2" s="6">
        <f aca="true" t="shared" si="0" ref="G2:G23">SUM(E2+F2)</f>
        <v>96</v>
      </c>
      <c r="H2" s="11">
        <v>29322952</v>
      </c>
      <c r="I2" s="12">
        <f aca="true" t="shared" si="1" ref="I2:I23">E2/80*100</f>
        <v>88.75</v>
      </c>
      <c r="J2" s="12">
        <f aca="true" t="shared" si="2" ref="J2:J23">F2/31*100</f>
        <v>80.64516129032258</v>
      </c>
      <c r="K2" s="13">
        <f aca="true" t="shared" si="3" ref="K2:K23">G2/111*100</f>
        <v>86.48648648648648</v>
      </c>
      <c r="L2" s="45">
        <f aca="true" t="shared" si="4" ref="L2:L23">(K2+100)/2</f>
        <v>93.24324324324324</v>
      </c>
      <c r="M2" s="13">
        <f aca="true" t="shared" si="5" ref="M2:M23">H2*L2/100</f>
        <v>27341671.459459458</v>
      </c>
      <c r="N2" s="24"/>
    </row>
    <row r="3" spans="1:14" ht="12.75">
      <c r="A3" s="10" t="s">
        <v>84</v>
      </c>
      <c r="B3" s="41" t="s">
        <v>37</v>
      </c>
      <c r="C3" s="6" t="s">
        <v>70</v>
      </c>
      <c r="D3" s="6">
        <v>31</v>
      </c>
      <c r="E3" s="6">
        <v>65</v>
      </c>
      <c r="F3" s="6">
        <v>30</v>
      </c>
      <c r="G3" s="6">
        <f t="shared" si="0"/>
        <v>95</v>
      </c>
      <c r="H3" s="11">
        <v>9578164</v>
      </c>
      <c r="I3" s="12">
        <f t="shared" si="1"/>
        <v>81.25</v>
      </c>
      <c r="J3" s="12">
        <f t="shared" si="2"/>
        <v>96.7741935483871</v>
      </c>
      <c r="K3" s="13">
        <f t="shared" si="3"/>
        <v>85.58558558558559</v>
      </c>
      <c r="L3" s="45">
        <f t="shared" si="4"/>
        <v>92.7927927927928</v>
      </c>
      <c r="M3" s="13">
        <f t="shared" si="5"/>
        <v>8887845.873873875</v>
      </c>
      <c r="N3" s="24"/>
    </row>
    <row r="4" spans="1:14" ht="12.75">
      <c r="A4" s="10" t="s">
        <v>88</v>
      </c>
      <c r="B4" s="41" t="s">
        <v>45</v>
      </c>
      <c r="C4" s="6" t="s">
        <v>73</v>
      </c>
      <c r="D4" s="6">
        <v>40</v>
      </c>
      <c r="E4" s="6">
        <v>74</v>
      </c>
      <c r="F4" s="6">
        <v>21</v>
      </c>
      <c r="G4" s="6">
        <f t="shared" si="0"/>
        <v>95</v>
      </c>
      <c r="H4" s="11">
        <v>21401733</v>
      </c>
      <c r="I4" s="12">
        <f t="shared" si="1"/>
        <v>92.5</v>
      </c>
      <c r="J4" s="12">
        <f t="shared" si="2"/>
        <v>67.74193548387096</v>
      </c>
      <c r="K4" s="13">
        <f t="shared" si="3"/>
        <v>85.58558558558559</v>
      </c>
      <c r="L4" s="45">
        <f t="shared" si="4"/>
        <v>92.7927927927928</v>
      </c>
      <c r="M4" s="13">
        <f t="shared" si="5"/>
        <v>19859265.756756756</v>
      </c>
      <c r="N4" s="31"/>
    </row>
    <row r="5" spans="1:14" ht="12.75">
      <c r="A5" s="10" t="s">
        <v>89</v>
      </c>
      <c r="B5" s="41" t="s">
        <v>44</v>
      </c>
      <c r="C5" s="6" t="s">
        <v>71</v>
      </c>
      <c r="D5" s="6">
        <v>39</v>
      </c>
      <c r="E5" s="6">
        <v>66</v>
      </c>
      <c r="F5" s="6">
        <v>27</v>
      </c>
      <c r="G5" s="6">
        <f t="shared" si="0"/>
        <v>93</v>
      </c>
      <c r="H5" s="11">
        <v>28444984</v>
      </c>
      <c r="I5" s="12">
        <f t="shared" si="1"/>
        <v>82.5</v>
      </c>
      <c r="J5" s="12">
        <f t="shared" si="2"/>
        <v>87.09677419354838</v>
      </c>
      <c r="K5" s="13">
        <f t="shared" si="3"/>
        <v>83.78378378378379</v>
      </c>
      <c r="L5" s="45">
        <f t="shared" si="4"/>
        <v>91.8918918918919</v>
      </c>
      <c r="M5" s="13">
        <f t="shared" si="5"/>
        <v>26138633.94594595</v>
      </c>
      <c r="N5" s="24"/>
    </row>
    <row r="6" spans="1:14" ht="12.75">
      <c r="A6" s="10" t="s">
        <v>90</v>
      </c>
      <c r="B6" s="41" t="s">
        <v>36</v>
      </c>
      <c r="C6" s="6" t="s">
        <v>68</v>
      </c>
      <c r="D6" s="6">
        <v>41</v>
      </c>
      <c r="E6" s="6">
        <v>68</v>
      </c>
      <c r="F6" s="6">
        <v>23</v>
      </c>
      <c r="G6" s="6">
        <f t="shared" si="0"/>
        <v>91</v>
      </c>
      <c r="H6" s="11">
        <v>35330976</v>
      </c>
      <c r="I6" s="12">
        <f t="shared" si="1"/>
        <v>85</v>
      </c>
      <c r="J6" s="12">
        <f t="shared" si="2"/>
        <v>74.19354838709677</v>
      </c>
      <c r="K6" s="13">
        <f t="shared" si="3"/>
        <v>81.98198198198197</v>
      </c>
      <c r="L6" s="45">
        <f t="shared" si="4"/>
        <v>90.99099099099098</v>
      </c>
      <c r="M6" s="13">
        <f t="shared" si="5"/>
        <v>32148005.189189184</v>
      </c>
      <c r="N6" s="31"/>
    </row>
    <row r="7" spans="1:14" ht="12.75">
      <c r="A7" s="10" t="s">
        <v>91</v>
      </c>
      <c r="B7" s="41" t="s">
        <v>47</v>
      </c>
      <c r="C7" s="6" t="s">
        <v>71</v>
      </c>
      <c r="D7" s="6">
        <v>39</v>
      </c>
      <c r="E7" s="6">
        <v>67</v>
      </c>
      <c r="F7" s="6">
        <v>24</v>
      </c>
      <c r="G7" s="6">
        <f t="shared" si="0"/>
        <v>91</v>
      </c>
      <c r="H7" s="11">
        <v>39802288</v>
      </c>
      <c r="I7" s="12">
        <f t="shared" si="1"/>
        <v>83.75</v>
      </c>
      <c r="J7" s="12">
        <f t="shared" si="2"/>
        <v>77.41935483870968</v>
      </c>
      <c r="K7" s="13">
        <f t="shared" si="3"/>
        <v>81.98198198198197</v>
      </c>
      <c r="L7" s="45">
        <f t="shared" si="4"/>
        <v>90.99099099099098</v>
      </c>
      <c r="M7" s="13">
        <f t="shared" si="5"/>
        <v>36216496.28828828</v>
      </c>
      <c r="N7" s="31"/>
    </row>
    <row r="8" spans="1:14" ht="12.75">
      <c r="A8" s="10" t="s">
        <v>86</v>
      </c>
      <c r="B8" s="41" t="s">
        <v>33</v>
      </c>
      <c r="C8" s="6" t="s">
        <v>66</v>
      </c>
      <c r="D8" s="6">
        <v>36</v>
      </c>
      <c r="E8" s="6">
        <v>69</v>
      </c>
      <c r="F8" s="6">
        <v>21</v>
      </c>
      <c r="G8" s="6">
        <f t="shared" si="0"/>
        <v>90</v>
      </c>
      <c r="H8" s="11">
        <v>14320402</v>
      </c>
      <c r="I8" s="12">
        <f t="shared" si="1"/>
        <v>86.25</v>
      </c>
      <c r="J8" s="12">
        <f t="shared" si="2"/>
        <v>67.74193548387096</v>
      </c>
      <c r="K8" s="13">
        <f t="shared" si="3"/>
        <v>81.08108108108108</v>
      </c>
      <c r="L8" s="45">
        <f t="shared" si="4"/>
        <v>90.54054054054055</v>
      </c>
      <c r="M8" s="13">
        <f t="shared" si="5"/>
        <v>12965769.37837838</v>
      </c>
      <c r="N8" s="31"/>
    </row>
    <row r="9" spans="1:14" ht="12.75">
      <c r="A9" s="10" t="s">
        <v>87</v>
      </c>
      <c r="B9" s="41" t="s">
        <v>26</v>
      </c>
      <c r="C9" s="6" t="s">
        <v>74</v>
      </c>
      <c r="D9" s="6">
        <v>32</v>
      </c>
      <c r="E9" s="6">
        <v>63</v>
      </c>
      <c r="F9" s="6">
        <v>27</v>
      </c>
      <c r="G9" s="6">
        <f t="shared" si="0"/>
        <v>90</v>
      </c>
      <c r="H9" s="11">
        <v>19579032</v>
      </c>
      <c r="I9" s="12">
        <f t="shared" si="1"/>
        <v>78.75</v>
      </c>
      <c r="J9" s="12">
        <f t="shared" si="2"/>
        <v>87.09677419354838</v>
      </c>
      <c r="K9" s="13">
        <f t="shared" si="3"/>
        <v>81.08108108108108</v>
      </c>
      <c r="L9" s="45">
        <f t="shared" si="4"/>
        <v>90.54054054054055</v>
      </c>
      <c r="M9" s="13">
        <f t="shared" si="5"/>
        <v>17726961.405405406</v>
      </c>
      <c r="N9" s="24"/>
    </row>
    <row r="10" spans="1:14" ht="12.75">
      <c r="A10" s="10" t="s">
        <v>85</v>
      </c>
      <c r="B10" s="41" t="s">
        <v>30</v>
      </c>
      <c r="C10" s="6" t="s">
        <v>78</v>
      </c>
      <c r="D10" s="6">
        <v>29</v>
      </c>
      <c r="E10" s="6">
        <v>61</v>
      </c>
      <c r="F10" s="6">
        <v>29</v>
      </c>
      <c r="G10" s="6">
        <f t="shared" si="0"/>
        <v>90</v>
      </c>
      <c r="H10" s="11">
        <v>18326912</v>
      </c>
      <c r="I10" s="12">
        <f t="shared" si="1"/>
        <v>76.25</v>
      </c>
      <c r="J10" s="12">
        <f t="shared" si="2"/>
        <v>93.54838709677419</v>
      </c>
      <c r="K10" s="13">
        <f t="shared" si="3"/>
        <v>81.08108108108108</v>
      </c>
      <c r="L10" s="45">
        <f t="shared" si="4"/>
        <v>90.54054054054055</v>
      </c>
      <c r="M10" s="13">
        <f t="shared" si="5"/>
        <v>16593285.18918919</v>
      </c>
      <c r="N10" s="24"/>
    </row>
    <row r="11" spans="1:14" ht="12.75">
      <c r="A11" s="10" t="s">
        <v>0</v>
      </c>
      <c r="B11" s="41" t="s">
        <v>38</v>
      </c>
      <c r="C11" s="6" t="s">
        <v>70</v>
      </c>
      <c r="D11" s="6">
        <v>27</v>
      </c>
      <c r="E11" s="6">
        <v>61</v>
      </c>
      <c r="F11" s="6">
        <v>28</v>
      </c>
      <c r="G11" s="6">
        <f t="shared" si="0"/>
        <v>89</v>
      </c>
      <c r="H11" s="11">
        <v>10470829</v>
      </c>
      <c r="I11" s="12">
        <f t="shared" si="1"/>
        <v>76.25</v>
      </c>
      <c r="J11" s="12">
        <f t="shared" si="2"/>
        <v>90.32258064516128</v>
      </c>
      <c r="K11" s="13">
        <f t="shared" si="3"/>
        <v>80.18018018018019</v>
      </c>
      <c r="L11" s="45">
        <f t="shared" si="4"/>
        <v>90.09009009009009</v>
      </c>
      <c r="M11" s="13">
        <f t="shared" si="5"/>
        <v>9433179.279279279</v>
      </c>
      <c r="N11" s="31"/>
    </row>
    <row r="12" spans="1:14" ht="12.75">
      <c r="A12" s="10" t="s">
        <v>1</v>
      </c>
      <c r="B12" s="41" t="s">
        <v>40</v>
      </c>
      <c r="C12" s="6" t="s">
        <v>72</v>
      </c>
      <c r="D12" s="6">
        <v>35</v>
      </c>
      <c r="E12" s="6">
        <v>65</v>
      </c>
      <c r="F12" s="6">
        <v>24</v>
      </c>
      <c r="G12" s="6">
        <f t="shared" si="0"/>
        <v>89</v>
      </c>
      <c r="H12" s="11">
        <v>21462200</v>
      </c>
      <c r="I12" s="12">
        <f t="shared" si="1"/>
        <v>81.25</v>
      </c>
      <c r="J12" s="12">
        <f t="shared" si="2"/>
        <v>77.41935483870968</v>
      </c>
      <c r="K12" s="13">
        <f t="shared" si="3"/>
        <v>80.18018018018019</v>
      </c>
      <c r="L12" s="45">
        <f t="shared" si="4"/>
        <v>90.09009009009009</v>
      </c>
      <c r="M12" s="13">
        <f t="shared" si="5"/>
        <v>19335315.315315317</v>
      </c>
      <c r="N12" s="31"/>
    </row>
    <row r="13" spans="1:14" ht="12.75">
      <c r="A13" s="10" t="s">
        <v>2</v>
      </c>
      <c r="B13" s="41" t="s">
        <v>53</v>
      </c>
      <c r="C13" s="6" t="s">
        <v>70</v>
      </c>
      <c r="D13" s="6">
        <v>36</v>
      </c>
      <c r="E13" s="6">
        <v>69</v>
      </c>
      <c r="F13" s="6">
        <v>20</v>
      </c>
      <c r="G13" s="6">
        <f t="shared" si="0"/>
        <v>89</v>
      </c>
      <c r="H13" s="11">
        <v>17966825</v>
      </c>
      <c r="I13" s="12">
        <f t="shared" si="1"/>
        <v>86.25</v>
      </c>
      <c r="J13" s="12">
        <f t="shared" si="2"/>
        <v>64.51612903225806</v>
      </c>
      <c r="K13" s="13">
        <f t="shared" si="3"/>
        <v>80.18018018018019</v>
      </c>
      <c r="L13" s="45">
        <f t="shared" si="4"/>
        <v>90.09009009009009</v>
      </c>
      <c r="M13" s="13">
        <f t="shared" si="5"/>
        <v>16186328.828828828</v>
      </c>
      <c r="N13" s="31"/>
    </row>
    <row r="14" spans="1:14" ht="12.75">
      <c r="A14" s="10" t="s">
        <v>3</v>
      </c>
      <c r="B14" s="41" t="s">
        <v>52</v>
      </c>
      <c r="C14" s="6" t="s">
        <v>71</v>
      </c>
      <c r="D14" s="6">
        <v>40</v>
      </c>
      <c r="E14" s="6">
        <v>68</v>
      </c>
      <c r="F14" s="6">
        <v>20</v>
      </c>
      <c r="G14" s="6">
        <f t="shared" si="0"/>
        <v>88</v>
      </c>
      <c r="H14" s="11">
        <v>18416145</v>
      </c>
      <c r="I14" s="12">
        <f t="shared" si="1"/>
        <v>85</v>
      </c>
      <c r="J14" s="12">
        <f t="shared" si="2"/>
        <v>64.51612903225806</v>
      </c>
      <c r="K14" s="13">
        <f t="shared" si="3"/>
        <v>79.27927927927928</v>
      </c>
      <c r="L14" s="45">
        <f t="shared" si="4"/>
        <v>89.63963963963964</v>
      </c>
      <c r="M14" s="13">
        <f t="shared" si="5"/>
        <v>16508166.013513513</v>
      </c>
      <c r="N14" s="24"/>
    </row>
    <row r="15" spans="1:14" ht="12.75">
      <c r="A15" s="10" t="s">
        <v>4</v>
      </c>
      <c r="B15" s="41" t="s">
        <v>55</v>
      </c>
      <c r="C15" s="6" t="s">
        <v>65</v>
      </c>
      <c r="D15" s="6">
        <v>30</v>
      </c>
      <c r="E15" s="6">
        <v>61</v>
      </c>
      <c r="F15" s="6">
        <v>27</v>
      </c>
      <c r="G15" s="6">
        <f t="shared" si="0"/>
        <v>88</v>
      </c>
      <c r="H15" s="11">
        <v>19718456</v>
      </c>
      <c r="I15" s="12">
        <f t="shared" si="1"/>
        <v>76.25</v>
      </c>
      <c r="J15" s="12">
        <f t="shared" si="2"/>
        <v>87.09677419354838</v>
      </c>
      <c r="K15" s="13">
        <f t="shared" si="3"/>
        <v>79.27927927927928</v>
      </c>
      <c r="L15" s="45">
        <f t="shared" si="4"/>
        <v>89.63963963963964</v>
      </c>
      <c r="M15" s="13">
        <f t="shared" si="5"/>
        <v>17675552.9009009</v>
      </c>
      <c r="N15" s="24"/>
    </row>
    <row r="16" spans="1:14" ht="12.75">
      <c r="A16" s="10" t="s">
        <v>5</v>
      </c>
      <c r="B16" s="41" t="s">
        <v>34</v>
      </c>
      <c r="C16" s="6" t="s">
        <v>67</v>
      </c>
      <c r="D16" s="6">
        <v>34</v>
      </c>
      <c r="E16" s="6">
        <v>63</v>
      </c>
      <c r="F16" s="6">
        <v>24</v>
      </c>
      <c r="G16" s="6">
        <f t="shared" si="0"/>
        <v>87</v>
      </c>
      <c r="H16" s="11">
        <v>19372145</v>
      </c>
      <c r="I16" s="12">
        <f t="shared" si="1"/>
        <v>78.75</v>
      </c>
      <c r="J16" s="12">
        <f t="shared" si="2"/>
        <v>77.41935483870968</v>
      </c>
      <c r="K16" s="13">
        <f t="shared" si="3"/>
        <v>78.37837837837837</v>
      </c>
      <c r="L16" s="45">
        <f t="shared" si="4"/>
        <v>89.1891891891892</v>
      </c>
      <c r="M16" s="13">
        <f t="shared" si="5"/>
        <v>17277859.054054055</v>
      </c>
      <c r="N16" s="24"/>
    </row>
    <row r="17" spans="1:14" ht="12.75">
      <c r="A17" s="10" t="s">
        <v>6</v>
      </c>
      <c r="B17" s="41" t="s">
        <v>43</v>
      </c>
      <c r="C17" s="6" t="s">
        <v>68</v>
      </c>
      <c r="D17" s="6">
        <v>34</v>
      </c>
      <c r="E17" s="6">
        <v>60</v>
      </c>
      <c r="F17" s="6">
        <v>27</v>
      </c>
      <c r="G17" s="6">
        <f t="shared" si="0"/>
        <v>87</v>
      </c>
      <c r="H17" s="11">
        <v>14763986</v>
      </c>
      <c r="I17" s="12">
        <f t="shared" si="1"/>
        <v>75</v>
      </c>
      <c r="J17" s="12">
        <f t="shared" si="2"/>
        <v>87.09677419354838</v>
      </c>
      <c r="K17" s="13">
        <f t="shared" si="3"/>
        <v>78.37837837837837</v>
      </c>
      <c r="L17" s="45">
        <f t="shared" si="4"/>
        <v>89.1891891891892</v>
      </c>
      <c r="M17" s="13">
        <f t="shared" si="5"/>
        <v>13167879.405405408</v>
      </c>
      <c r="N17" s="31"/>
    </row>
    <row r="18" spans="1:14" ht="12.75">
      <c r="A18" s="10" t="s">
        <v>7</v>
      </c>
      <c r="B18" s="41" t="s">
        <v>54</v>
      </c>
      <c r="C18" s="6" t="s">
        <v>68</v>
      </c>
      <c r="D18" s="6">
        <v>37</v>
      </c>
      <c r="E18" s="6">
        <v>66</v>
      </c>
      <c r="F18" s="6">
        <v>21</v>
      </c>
      <c r="G18" s="6">
        <f t="shared" si="0"/>
        <v>87</v>
      </c>
      <c r="H18" s="11">
        <v>23333570</v>
      </c>
      <c r="I18" s="12">
        <f t="shared" si="1"/>
        <v>82.5</v>
      </c>
      <c r="J18" s="12">
        <f t="shared" si="2"/>
        <v>67.74193548387096</v>
      </c>
      <c r="K18" s="13">
        <f t="shared" si="3"/>
        <v>78.37837837837837</v>
      </c>
      <c r="L18" s="45">
        <f t="shared" si="4"/>
        <v>89.1891891891892</v>
      </c>
      <c r="M18" s="13">
        <f t="shared" si="5"/>
        <v>20811021.891891893</v>
      </c>
      <c r="N18" s="24"/>
    </row>
    <row r="19" spans="1:14" ht="12.75">
      <c r="A19" s="10" t="s">
        <v>8</v>
      </c>
      <c r="B19" s="41" t="s">
        <v>28</v>
      </c>
      <c r="C19" s="6" t="s">
        <v>69</v>
      </c>
      <c r="D19" s="6">
        <v>40</v>
      </c>
      <c r="E19" s="6">
        <v>66</v>
      </c>
      <c r="F19" s="6">
        <v>19</v>
      </c>
      <c r="G19" s="6">
        <f t="shared" si="0"/>
        <v>85</v>
      </c>
      <c r="H19" s="11">
        <v>35373804</v>
      </c>
      <c r="I19" s="12">
        <f t="shared" si="1"/>
        <v>82.5</v>
      </c>
      <c r="J19" s="12">
        <f t="shared" si="2"/>
        <v>61.29032258064516</v>
      </c>
      <c r="K19" s="13">
        <f t="shared" si="3"/>
        <v>76.57657657657657</v>
      </c>
      <c r="L19" s="45">
        <f t="shared" si="4"/>
        <v>88.28828828828829</v>
      </c>
      <c r="M19" s="13">
        <f t="shared" si="5"/>
        <v>31230926.054054055</v>
      </c>
      <c r="N19" s="31"/>
    </row>
    <row r="20" spans="1:14" ht="12.75">
      <c r="A20" s="10" t="s">
        <v>9</v>
      </c>
      <c r="B20" s="41" t="s">
        <v>79</v>
      </c>
      <c r="C20" s="6" t="s">
        <v>70</v>
      </c>
      <c r="D20" s="6">
        <v>33</v>
      </c>
      <c r="E20" s="6">
        <v>66</v>
      </c>
      <c r="F20" s="6">
        <v>19</v>
      </c>
      <c r="G20" s="6">
        <f t="shared" si="0"/>
        <v>85</v>
      </c>
      <c r="H20" s="11">
        <v>20326233</v>
      </c>
      <c r="I20" s="12">
        <f t="shared" si="1"/>
        <v>82.5</v>
      </c>
      <c r="J20" s="12">
        <f t="shared" si="2"/>
        <v>61.29032258064516</v>
      </c>
      <c r="K20" s="13">
        <f t="shared" si="3"/>
        <v>76.57657657657657</v>
      </c>
      <c r="L20" s="45">
        <f t="shared" si="4"/>
        <v>88.28828828828829</v>
      </c>
      <c r="M20" s="13">
        <f t="shared" si="5"/>
        <v>17945683.18918919</v>
      </c>
      <c r="N20" s="24"/>
    </row>
    <row r="21" spans="1:14" ht="12.75">
      <c r="A21" s="10" t="s">
        <v>10</v>
      </c>
      <c r="B21" s="41" t="s">
        <v>82</v>
      </c>
      <c r="C21" s="6" t="s">
        <v>76</v>
      </c>
      <c r="D21" s="6">
        <v>35</v>
      </c>
      <c r="E21" s="6">
        <v>65</v>
      </c>
      <c r="F21" s="6">
        <v>19</v>
      </c>
      <c r="G21" s="6">
        <f t="shared" si="0"/>
        <v>84</v>
      </c>
      <c r="H21" s="11">
        <v>13558231</v>
      </c>
      <c r="I21" s="12">
        <f t="shared" si="1"/>
        <v>81.25</v>
      </c>
      <c r="J21" s="12">
        <f t="shared" si="2"/>
        <v>61.29032258064516</v>
      </c>
      <c r="K21" s="13">
        <f t="shared" si="3"/>
        <v>75.67567567567568</v>
      </c>
      <c r="L21" s="45">
        <f t="shared" si="4"/>
        <v>87.83783783783784</v>
      </c>
      <c r="M21" s="13">
        <f t="shared" si="5"/>
        <v>11909256.95945946</v>
      </c>
      <c r="N21" s="31"/>
    </row>
    <row r="22" spans="1:14" ht="12.75">
      <c r="A22" s="10" t="s">
        <v>11</v>
      </c>
      <c r="B22" s="41" t="s">
        <v>49</v>
      </c>
      <c r="C22" s="6" t="s">
        <v>66</v>
      </c>
      <c r="D22" s="6">
        <v>29</v>
      </c>
      <c r="E22" s="6">
        <v>57</v>
      </c>
      <c r="F22" s="6">
        <v>26</v>
      </c>
      <c r="G22" s="6">
        <f t="shared" si="0"/>
        <v>83</v>
      </c>
      <c r="H22" s="11">
        <v>12960731</v>
      </c>
      <c r="I22" s="12">
        <f t="shared" si="1"/>
        <v>71.25</v>
      </c>
      <c r="J22" s="12">
        <f t="shared" si="2"/>
        <v>83.87096774193549</v>
      </c>
      <c r="K22" s="13">
        <f t="shared" si="3"/>
        <v>74.77477477477478</v>
      </c>
      <c r="L22" s="45">
        <f t="shared" si="4"/>
        <v>87.38738738738739</v>
      </c>
      <c r="M22" s="13">
        <f t="shared" si="5"/>
        <v>11326044.207207208</v>
      </c>
      <c r="N22" s="24"/>
    </row>
    <row r="23" spans="1:14" ht="12.75">
      <c r="A23" s="10" t="s">
        <v>12</v>
      </c>
      <c r="B23" s="41" t="s">
        <v>32</v>
      </c>
      <c r="C23" s="6" t="s">
        <v>64</v>
      </c>
      <c r="D23" s="6">
        <v>36</v>
      </c>
      <c r="E23" s="6">
        <v>61</v>
      </c>
      <c r="F23" s="6">
        <v>21</v>
      </c>
      <c r="G23" s="6">
        <f t="shared" si="0"/>
        <v>82</v>
      </c>
      <c r="H23" s="11">
        <v>44734902</v>
      </c>
      <c r="I23" s="12">
        <f t="shared" si="1"/>
        <v>76.25</v>
      </c>
      <c r="J23" s="12">
        <f t="shared" si="2"/>
        <v>67.74193548387096</v>
      </c>
      <c r="K23" s="13">
        <f t="shared" si="3"/>
        <v>73.87387387387388</v>
      </c>
      <c r="L23" s="45">
        <f t="shared" si="4"/>
        <v>86.93693693693695</v>
      </c>
      <c r="M23" s="13">
        <f t="shared" si="5"/>
        <v>38891153.540540546</v>
      </c>
      <c r="N23" s="31"/>
    </row>
    <row r="24" spans="1:14" ht="1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5"/>
      <c r="N24" s="31"/>
    </row>
    <row r="25" spans="1:14" ht="12.75">
      <c r="A25" s="10" t="s">
        <v>13</v>
      </c>
      <c r="B25" s="41" t="s">
        <v>41</v>
      </c>
      <c r="C25" s="6" t="s">
        <v>71</v>
      </c>
      <c r="D25" s="6">
        <v>32</v>
      </c>
      <c r="E25" s="6">
        <v>61</v>
      </c>
      <c r="F25" s="6">
        <v>21</v>
      </c>
      <c r="G25" s="6">
        <f aca="true" t="shared" si="6" ref="G25:G32">SUM(E25+F25)</f>
        <v>82</v>
      </c>
      <c r="H25" s="11">
        <v>23598621</v>
      </c>
      <c r="I25" s="12">
        <f aca="true" t="shared" si="7" ref="I25:I32">E25/80*100</f>
        <v>76.25</v>
      </c>
      <c r="J25" s="12">
        <f aca="true" t="shared" si="8" ref="J25:J32">F25/31*100</f>
        <v>67.74193548387096</v>
      </c>
      <c r="K25" s="13">
        <f aca="true" t="shared" si="9" ref="K25:K32">G25/111*100</f>
        <v>73.87387387387388</v>
      </c>
      <c r="L25" s="45">
        <f>(K25+100)/2</f>
        <v>86.93693693693695</v>
      </c>
      <c r="M25" s="13">
        <f>H25*L25/100</f>
        <v>20515918.25675676</v>
      </c>
      <c r="N25" s="31"/>
    </row>
    <row r="26" spans="1:14" ht="12.75">
      <c r="A26" s="10" t="s">
        <v>14</v>
      </c>
      <c r="B26" s="41" t="s">
        <v>46</v>
      </c>
      <c r="C26" s="6" t="s">
        <v>69</v>
      </c>
      <c r="D26" s="6">
        <v>31</v>
      </c>
      <c r="E26" s="6">
        <v>61</v>
      </c>
      <c r="F26" s="6">
        <v>21</v>
      </c>
      <c r="G26" s="6">
        <f t="shared" si="6"/>
        <v>82</v>
      </c>
      <c r="H26" s="11">
        <v>10250710</v>
      </c>
      <c r="I26" s="12">
        <f t="shared" si="7"/>
        <v>76.25</v>
      </c>
      <c r="J26" s="12">
        <f t="shared" si="8"/>
        <v>67.74193548387096</v>
      </c>
      <c r="K26" s="13">
        <f t="shared" si="9"/>
        <v>73.87387387387388</v>
      </c>
      <c r="L26" s="45">
        <f>(K26+100)/2</f>
        <v>86.93693693693695</v>
      </c>
      <c r="M26" s="13">
        <f>H26*L26/100</f>
        <v>8911653.28828829</v>
      </c>
      <c r="N26" s="31"/>
    </row>
    <row r="27" spans="1:14" ht="12.75">
      <c r="A27" s="10" t="s">
        <v>15</v>
      </c>
      <c r="B27" s="41" t="s">
        <v>48</v>
      </c>
      <c r="C27" s="6" t="s">
        <v>66</v>
      </c>
      <c r="D27" s="6">
        <v>33</v>
      </c>
      <c r="E27" s="6">
        <v>62</v>
      </c>
      <c r="F27" s="6">
        <v>19</v>
      </c>
      <c r="G27" s="6">
        <f t="shared" si="6"/>
        <v>81</v>
      </c>
      <c r="H27" s="11">
        <v>13102697</v>
      </c>
      <c r="I27" s="12">
        <f t="shared" si="7"/>
        <v>77.5</v>
      </c>
      <c r="J27" s="12">
        <f t="shared" si="8"/>
        <v>61.29032258064516</v>
      </c>
      <c r="K27" s="13">
        <f t="shared" si="9"/>
        <v>72.97297297297297</v>
      </c>
      <c r="L27" s="45">
        <f>(K27+100)/2</f>
        <v>86.48648648648648</v>
      </c>
      <c r="M27" s="13">
        <f>H27*L27/100</f>
        <v>11332062.27027027</v>
      </c>
      <c r="N27" s="31"/>
    </row>
    <row r="28" spans="1:14" ht="12.75">
      <c r="A28" s="10" t="s">
        <v>16</v>
      </c>
      <c r="B28" s="41" t="s">
        <v>35</v>
      </c>
      <c r="C28" s="6" t="s">
        <v>69</v>
      </c>
      <c r="D28" s="6">
        <v>33</v>
      </c>
      <c r="E28" s="6">
        <v>57</v>
      </c>
      <c r="F28" s="6">
        <v>23</v>
      </c>
      <c r="G28" s="6">
        <f t="shared" si="6"/>
        <v>80</v>
      </c>
      <c r="H28" s="11">
        <v>19851832</v>
      </c>
      <c r="I28" s="12">
        <f t="shared" si="7"/>
        <v>71.25</v>
      </c>
      <c r="J28" s="12">
        <f t="shared" si="8"/>
        <v>74.19354838709677</v>
      </c>
      <c r="K28" s="13">
        <f t="shared" si="9"/>
        <v>72.07207207207207</v>
      </c>
      <c r="L28" s="45">
        <f>(K28+100)/2</f>
        <v>86.03603603603604</v>
      </c>
      <c r="M28" s="13">
        <f>H28*L28/100</f>
        <v>17079729.333333332</v>
      </c>
      <c r="N28" s="31"/>
    </row>
    <row r="29" spans="1:14" ht="12.75">
      <c r="A29" s="10" t="s">
        <v>17</v>
      </c>
      <c r="B29" s="41" t="s">
        <v>25</v>
      </c>
      <c r="C29" s="6" t="s">
        <v>64</v>
      </c>
      <c r="D29" s="6">
        <v>36</v>
      </c>
      <c r="E29" s="6">
        <v>60</v>
      </c>
      <c r="F29" s="6">
        <v>19</v>
      </c>
      <c r="G29" s="6">
        <f t="shared" si="6"/>
        <v>79</v>
      </c>
      <c r="H29" s="11">
        <v>21055900</v>
      </c>
      <c r="I29" s="12">
        <f t="shared" si="7"/>
        <v>75</v>
      </c>
      <c r="J29" s="12">
        <f t="shared" si="8"/>
        <v>61.29032258064516</v>
      </c>
      <c r="K29" s="13">
        <f t="shared" si="9"/>
        <v>71.17117117117117</v>
      </c>
      <c r="L29" s="45">
        <f>(K29+100)/2</f>
        <v>85.58558558558559</v>
      </c>
      <c r="M29" s="13">
        <f>H29*L29/100</f>
        <v>18020815.315315317</v>
      </c>
      <c r="N29" s="31"/>
    </row>
    <row r="30" spans="1:14" ht="12.75">
      <c r="A30" s="35" t="s">
        <v>18</v>
      </c>
      <c r="B30" s="43" t="s">
        <v>42</v>
      </c>
      <c r="C30" s="36" t="s">
        <v>68</v>
      </c>
      <c r="D30" s="36">
        <v>27</v>
      </c>
      <c r="E30" s="36">
        <v>58</v>
      </c>
      <c r="F30" s="36">
        <v>18</v>
      </c>
      <c r="G30" s="36">
        <f t="shared" si="6"/>
        <v>76</v>
      </c>
      <c r="H30" s="37">
        <v>18371452</v>
      </c>
      <c r="I30" s="38">
        <f t="shared" si="7"/>
        <v>72.5</v>
      </c>
      <c r="J30" s="38">
        <f t="shared" si="8"/>
        <v>58.06451612903226</v>
      </c>
      <c r="K30" s="39">
        <f t="shared" si="9"/>
        <v>68.46846846846847</v>
      </c>
      <c r="L30" s="47" t="s">
        <v>80</v>
      </c>
      <c r="M30" s="39" t="s">
        <v>80</v>
      </c>
      <c r="N30" s="24"/>
    </row>
    <row r="31" spans="1:14" ht="12.75">
      <c r="A31" s="35" t="s">
        <v>19</v>
      </c>
      <c r="B31" s="43" t="s">
        <v>27</v>
      </c>
      <c r="C31" s="36" t="s">
        <v>75</v>
      </c>
      <c r="D31" s="36">
        <v>27</v>
      </c>
      <c r="E31" s="36">
        <v>48</v>
      </c>
      <c r="F31" s="36">
        <v>19</v>
      </c>
      <c r="G31" s="36">
        <f t="shared" si="6"/>
        <v>67</v>
      </c>
      <c r="H31" s="37">
        <v>10578140</v>
      </c>
      <c r="I31" s="38">
        <f t="shared" si="7"/>
        <v>60</v>
      </c>
      <c r="J31" s="38">
        <f t="shared" si="8"/>
        <v>61.29032258064516</v>
      </c>
      <c r="K31" s="39">
        <f t="shared" si="9"/>
        <v>60.36036036036037</v>
      </c>
      <c r="L31" s="47" t="s">
        <v>80</v>
      </c>
      <c r="M31" s="39" t="s">
        <v>80</v>
      </c>
      <c r="N31" s="24"/>
    </row>
    <row r="32" spans="1:14" ht="12.75">
      <c r="A32" s="7" t="s">
        <v>20</v>
      </c>
      <c r="B32" s="42" t="s">
        <v>31</v>
      </c>
      <c r="C32" s="2" t="s">
        <v>65</v>
      </c>
      <c r="D32" s="2">
        <v>0</v>
      </c>
      <c r="E32" s="2">
        <v>0</v>
      </c>
      <c r="F32" s="2">
        <v>0</v>
      </c>
      <c r="G32" s="2">
        <f t="shared" si="6"/>
        <v>0</v>
      </c>
      <c r="H32" s="5">
        <v>12317104</v>
      </c>
      <c r="I32" s="3">
        <f t="shared" si="7"/>
        <v>0</v>
      </c>
      <c r="J32" s="3">
        <f t="shared" si="8"/>
        <v>0</v>
      </c>
      <c r="K32" s="4">
        <f t="shared" si="9"/>
        <v>0</v>
      </c>
      <c r="L32" s="46">
        <v>0</v>
      </c>
      <c r="M32" s="4">
        <v>0</v>
      </c>
      <c r="N32" s="30"/>
    </row>
    <row r="33" spans="1:14" ht="12.75">
      <c r="A33" s="7" t="s">
        <v>21</v>
      </c>
      <c r="B33" s="42" t="s">
        <v>50</v>
      </c>
      <c r="C33" s="2" t="s">
        <v>71</v>
      </c>
      <c r="D33" s="1">
        <v>0</v>
      </c>
      <c r="E33" s="2">
        <v>0</v>
      </c>
      <c r="F33" s="2">
        <v>0</v>
      </c>
      <c r="G33" s="2">
        <v>0</v>
      </c>
      <c r="H33" s="5">
        <v>9863052</v>
      </c>
      <c r="I33" s="3">
        <v>0</v>
      </c>
      <c r="J33" s="3">
        <v>0</v>
      </c>
      <c r="K33" s="4">
        <v>0</v>
      </c>
      <c r="L33" s="46">
        <v>0</v>
      </c>
      <c r="M33" s="4">
        <v>0</v>
      </c>
      <c r="N33" s="30"/>
    </row>
    <row r="34" spans="1:14" ht="12.75">
      <c r="A34" s="7" t="s">
        <v>22</v>
      </c>
      <c r="B34" s="42" t="s">
        <v>51</v>
      </c>
      <c r="C34" s="2" t="s">
        <v>68</v>
      </c>
      <c r="D34" s="1">
        <v>0</v>
      </c>
      <c r="E34" s="2">
        <v>0</v>
      </c>
      <c r="F34" s="2">
        <v>0</v>
      </c>
      <c r="G34" s="2">
        <v>0</v>
      </c>
      <c r="H34" s="5">
        <v>25610080</v>
      </c>
      <c r="I34" s="3">
        <v>0</v>
      </c>
      <c r="J34" s="3">
        <v>0</v>
      </c>
      <c r="K34" s="4">
        <v>0</v>
      </c>
      <c r="L34" s="46">
        <v>0</v>
      </c>
      <c r="M34" s="4">
        <v>0</v>
      </c>
      <c r="N34" s="30"/>
    </row>
    <row r="35" spans="1:14" ht="12.75">
      <c r="A35" s="7" t="s">
        <v>23</v>
      </c>
      <c r="B35" s="42" t="s">
        <v>81</v>
      </c>
      <c r="C35" s="2" t="s">
        <v>77</v>
      </c>
      <c r="D35" s="1">
        <v>0</v>
      </c>
      <c r="E35" s="2">
        <v>0</v>
      </c>
      <c r="F35" s="2">
        <v>0</v>
      </c>
      <c r="G35" s="2">
        <v>0</v>
      </c>
      <c r="H35" s="5">
        <v>16147710</v>
      </c>
      <c r="I35" s="3">
        <v>0</v>
      </c>
      <c r="J35" s="3">
        <v>0</v>
      </c>
      <c r="K35" s="4">
        <v>0</v>
      </c>
      <c r="L35" s="46">
        <v>0</v>
      </c>
      <c r="M35" s="4">
        <v>0</v>
      </c>
      <c r="N35" s="30"/>
    </row>
    <row r="36" spans="1:14" ht="12.75">
      <c r="A36" s="7" t="s">
        <v>24</v>
      </c>
      <c r="B36" s="42" t="s">
        <v>29</v>
      </c>
      <c r="C36" s="2" t="s">
        <v>65</v>
      </c>
      <c r="D36" s="2">
        <v>0</v>
      </c>
      <c r="E36" s="2">
        <v>0</v>
      </c>
      <c r="F36" s="2">
        <v>0</v>
      </c>
      <c r="G36" s="2">
        <v>0</v>
      </c>
      <c r="H36" s="5">
        <v>21759277</v>
      </c>
      <c r="I36" s="3">
        <v>0</v>
      </c>
      <c r="J36" s="3">
        <v>0</v>
      </c>
      <c r="K36" s="4">
        <v>0</v>
      </c>
      <c r="L36" s="50">
        <v>0</v>
      </c>
      <c r="M36" s="51">
        <v>0</v>
      </c>
      <c r="N36" s="49"/>
    </row>
    <row r="37" spans="12:14" ht="12.75">
      <c r="L37" s="54"/>
      <c r="M37" s="52"/>
      <c r="N37" s="53"/>
    </row>
    <row r="38" spans="2:14" ht="12.75">
      <c r="B38" s="8" t="s">
        <v>97</v>
      </c>
      <c r="L38" s="66"/>
      <c r="M38" s="55"/>
      <c r="N38" s="56"/>
    </row>
    <row r="39" spans="2:14" ht="12.75">
      <c r="B39" s="8"/>
      <c r="L39" s="67"/>
      <c r="M39" s="58"/>
      <c r="N39" s="59"/>
    </row>
    <row r="40" spans="1:14" ht="14.25">
      <c r="A40" s="18"/>
      <c r="B40" s="35" t="s">
        <v>96</v>
      </c>
      <c r="C40" s="19"/>
      <c r="D40" s="20"/>
      <c r="E40" s="21"/>
      <c r="F40" s="21"/>
      <c r="G40" s="21"/>
      <c r="H40" s="22"/>
      <c r="I40" s="21"/>
      <c r="J40" s="23"/>
      <c r="K40" s="23"/>
      <c r="L40" s="57"/>
      <c r="M40" s="61"/>
      <c r="N40" s="62"/>
    </row>
    <row r="41" spans="1:14" ht="12.75">
      <c r="A41" s="24"/>
      <c r="B41" s="25"/>
      <c r="C41" s="25"/>
      <c r="D41" s="25"/>
      <c r="E41" s="25"/>
      <c r="F41" s="25"/>
      <c r="G41" s="25"/>
      <c r="H41" s="26"/>
      <c r="I41" s="27"/>
      <c r="J41" s="27"/>
      <c r="K41" s="28"/>
      <c r="L41" s="60"/>
      <c r="M41" s="60"/>
      <c r="N41" s="63"/>
    </row>
    <row r="42" spans="1:14" ht="12.75">
      <c r="A42" s="24"/>
      <c r="B42" s="25"/>
      <c r="C42" s="25"/>
      <c r="D42" s="25"/>
      <c r="E42" s="25"/>
      <c r="F42" s="25"/>
      <c r="G42" s="25"/>
      <c r="H42" s="26"/>
      <c r="I42" s="27"/>
      <c r="J42" s="27"/>
      <c r="K42" s="28"/>
      <c r="L42" s="28"/>
      <c r="M42" s="28"/>
      <c r="N42" s="24"/>
    </row>
    <row r="43" spans="1:14" ht="12.75">
      <c r="A43" s="24"/>
      <c r="B43" s="25"/>
      <c r="C43" s="25"/>
      <c r="D43" s="29"/>
      <c r="E43" s="25"/>
      <c r="F43" s="25"/>
      <c r="G43" s="25"/>
      <c r="H43" s="26"/>
      <c r="I43" s="27"/>
      <c r="J43" s="27"/>
      <c r="K43" s="28"/>
      <c r="L43" s="28"/>
      <c r="M43" s="28"/>
      <c r="N43" s="30"/>
    </row>
    <row r="44" spans="1:14" ht="12.75">
      <c r="A44" s="24"/>
      <c r="B44" s="25"/>
      <c r="C44" s="25"/>
      <c r="D44" s="29"/>
      <c r="E44" s="25"/>
      <c r="F44" s="25"/>
      <c r="G44" s="25"/>
      <c r="H44" s="26"/>
      <c r="I44" s="27"/>
      <c r="J44" s="27"/>
      <c r="K44" s="28"/>
      <c r="L44" s="28"/>
      <c r="M44" s="28"/>
      <c r="N44" s="30"/>
    </row>
    <row r="45" spans="1:14" ht="12.75">
      <c r="A45" s="24"/>
      <c r="B45" s="25"/>
      <c r="C45" s="25"/>
      <c r="D45" s="29"/>
      <c r="E45" s="25"/>
      <c r="F45" s="25"/>
      <c r="G45" s="25"/>
      <c r="H45" s="26"/>
      <c r="I45" s="27"/>
      <c r="J45" s="27"/>
      <c r="K45" s="28"/>
      <c r="L45" s="28"/>
      <c r="M45" s="28"/>
      <c r="N45" s="30"/>
    </row>
    <row r="46" spans="1:14" ht="12.75">
      <c r="A46" s="24"/>
      <c r="B46" s="25"/>
      <c r="C46" s="25"/>
      <c r="D46" s="25"/>
      <c r="E46" s="25"/>
      <c r="F46" s="25"/>
      <c r="G46" s="25"/>
      <c r="H46" s="26"/>
      <c r="I46" s="27"/>
      <c r="J46" s="27"/>
      <c r="K46" s="28"/>
      <c r="L46" s="28"/>
      <c r="M46" s="28"/>
      <c r="N46" s="31"/>
    </row>
    <row r="47" spans="1:14" ht="12.75">
      <c r="A47" s="24"/>
      <c r="B47" s="25"/>
      <c r="C47" s="25"/>
      <c r="D47" s="25"/>
      <c r="E47" s="25"/>
      <c r="F47" s="25"/>
      <c r="G47" s="25"/>
      <c r="H47" s="26"/>
      <c r="I47" s="27"/>
      <c r="J47" s="27"/>
      <c r="K47" s="28"/>
      <c r="L47" s="28"/>
      <c r="M47" s="28"/>
      <c r="N47" s="24"/>
    </row>
    <row r="48" spans="1:14" ht="12.75">
      <c r="A48" s="24"/>
      <c r="B48" s="25"/>
      <c r="C48" s="25"/>
      <c r="D48" s="25"/>
      <c r="E48" s="25"/>
      <c r="F48" s="25"/>
      <c r="G48" s="25"/>
      <c r="H48" s="26"/>
      <c r="I48" s="27"/>
      <c r="J48" s="27"/>
      <c r="K48" s="28"/>
      <c r="L48" s="28"/>
      <c r="M48" s="28"/>
      <c r="N48" s="31"/>
    </row>
    <row r="49" spans="1:14" ht="12.75">
      <c r="A49" s="24"/>
      <c r="B49" s="25"/>
      <c r="C49" s="25"/>
      <c r="D49" s="25"/>
      <c r="E49" s="25"/>
      <c r="F49" s="25"/>
      <c r="G49" s="25"/>
      <c r="H49" s="26"/>
      <c r="I49" s="27"/>
      <c r="J49" s="27"/>
      <c r="K49" s="28"/>
      <c r="L49" s="28"/>
      <c r="M49" s="28"/>
      <c r="N49" s="31"/>
    </row>
    <row r="50" spans="1:14" ht="12.75">
      <c r="A50" s="24"/>
      <c r="B50" s="25"/>
      <c r="C50" s="25"/>
      <c r="D50" s="25"/>
      <c r="E50" s="25"/>
      <c r="F50" s="25"/>
      <c r="G50" s="25"/>
      <c r="H50" s="26"/>
      <c r="I50" s="27"/>
      <c r="J50" s="27"/>
      <c r="K50" s="28"/>
      <c r="L50" s="28"/>
      <c r="M50" s="28"/>
      <c r="N50" s="31"/>
    </row>
    <row r="51" spans="1:14" ht="12.75">
      <c r="A51" s="24"/>
      <c r="B51" s="25"/>
      <c r="C51" s="25"/>
      <c r="D51" s="25"/>
      <c r="E51" s="25"/>
      <c r="F51" s="25"/>
      <c r="G51" s="25"/>
      <c r="H51" s="26"/>
      <c r="I51" s="27"/>
      <c r="J51" s="27"/>
      <c r="K51" s="28"/>
      <c r="L51" s="28"/>
      <c r="M51" s="28"/>
      <c r="N51" s="24"/>
    </row>
    <row r="52" spans="1:14" ht="12.75">
      <c r="A52" s="24"/>
      <c r="B52" s="25"/>
      <c r="C52" s="25"/>
      <c r="D52" s="25"/>
      <c r="E52" s="25"/>
      <c r="F52" s="25"/>
      <c r="G52" s="25"/>
      <c r="H52" s="26"/>
      <c r="I52" s="27"/>
      <c r="J52" s="27"/>
      <c r="K52" s="28"/>
      <c r="L52" s="28"/>
      <c r="M52" s="28"/>
      <c r="N52" s="31"/>
    </row>
    <row r="53" spans="1:14" ht="12.75">
      <c r="A53" s="24"/>
      <c r="B53" s="25"/>
      <c r="C53" s="25"/>
      <c r="D53" s="25"/>
      <c r="E53" s="25"/>
      <c r="F53" s="25"/>
      <c r="G53" s="25"/>
      <c r="H53" s="26"/>
      <c r="I53" s="27"/>
      <c r="J53" s="27"/>
      <c r="K53" s="28"/>
      <c r="L53" s="28"/>
      <c r="M53" s="28"/>
      <c r="N53" s="31"/>
    </row>
    <row r="54" spans="1:14" ht="12.75">
      <c r="A54" s="24"/>
      <c r="B54" s="25"/>
      <c r="C54" s="25"/>
      <c r="D54" s="25"/>
      <c r="E54" s="25"/>
      <c r="F54" s="25"/>
      <c r="G54" s="25"/>
      <c r="H54" s="26"/>
      <c r="I54" s="27"/>
      <c r="J54" s="27"/>
      <c r="K54" s="28"/>
      <c r="L54" s="28"/>
      <c r="M54" s="28"/>
      <c r="N54" s="31"/>
    </row>
    <row r="55" spans="1:14" ht="12.75">
      <c r="A55" s="24"/>
      <c r="B55" s="25"/>
      <c r="C55" s="25"/>
      <c r="D55" s="25"/>
      <c r="E55" s="25"/>
      <c r="F55" s="25"/>
      <c r="G55" s="25"/>
      <c r="H55" s="26"/>
      <c r="I55" s="27"/>
      <c r="J55" s="27"/>
      <c r="K55" s="28"/>
      <c r="L55" s="28"/>
      <c r="M55" s="28"/>
      <c r="N55" s="24"/>
    </row>
    <row r="56" spans="1:14" ht="12.75">
      <c r="A56" s="24"/>
      <c r="B56" s="25"/>
      <c r="C56" s="25"/>
      <c r="D56" s="25"/>
      <c r="E56" s="25"/>
      <c r="F56" s="25"/>
      <c r="G56" s="25"/>
      <c r="H56" s="26"/>
      <c r="I56" s="27"/>
      <c r="J56" s="27"/>
      <c r="K56" s="28"/>
      <c r="L56" s="28"/>
      <c r="M56" s="28"/>
      <c r="N56" s="24"/>
    </row>
    <row r="57" spans="1:14" ht="12.75">
      <c r="A57" s="24"/>
      <c r="B57" s="25"/>
      <c r="C57" s="25"/>
      <c r="D57" s="25"/>
      <c r="E57" s="25"/>
      <c r="F57" s="25"/>
      <c r="G57" s="25"/>
      <c r="H57" s="26"/>
      <c r="I57" s="27"/>
      <c r="J57" s="27"/>
      <c r="K57" s="28"/>
      <c r="L57" s="28"/>
      <c r="M57" s="28"/>
      <c r="N57" s="31"/>
    </row>
    <row r="58" spans="1:14" ht="12.75">
      <c r="A58" s="24"/>
      <c r="B58" s="25"/>
      <c r="C58" s="25"/>
      <c r="D58" s="25"/>
      <c r="E58" s="25"/>
      <c r="F58" s="25"/>
      <c r="G58" s="25"/>
      <c r="H58" s="26"/>
      <c r="I58" s="27"/>
      <c r="J58" s="27"/>
      <c r="K58" s="28"/>
      <c r="L58" s="28"/>
      <c r="M58" s="28"/>
      <c r="N58" s="31"/>
    </row>
    <row r="59" spans="1:14" ht="12.75">
      <c r="A59" s="24"/>
      <c r="B59" s="25"/>
      <c r="C59" s="25"/>
      <c r="D59" s="25"/>
      <c r="E59" s="25"/>
      <c r="F59" s="25"/>
      <c r="G59" s="25"/>
      <c r="H59" s="26"/>
      <c r="I59" s="27"/>
      <c r="J59" s="27"/>
      <c r="K59" s="28"/>
      <c r="L59" s="28"/>
      <c r="M59" s="28"/>
      <c r="N59" s="31"/>
    </row>
    <row r="60" spans="1:14" ht="12.75">
      <c r="A60" s="24"/>
      <c r="B60" s="25"/>
      <c r="C60" s="25"/>
      <c r="D60" s="25"/>
      <c r="E60" s="25"/>
      <c r="F60" s="25"/>
      <c r="G60" s="25"/>
      <c r="H60" s="26"/>
      <c r="I60" s="27"/>
      <c r="J60" s="27"/>
      <c r="K60" s="28"/>
      <c r="L60" s="28"/>
      <c r="M60" s="28"/>
      <c r="N60" s="31"/>
    </row>
    <row r="61" spans="1:14" ht="12.75">
      <c r="A61" s="24"/>
      <c r="B61" s="25"/>
      <c r="C61" s="25"/>
      <c r="D61" s="25"/>
      <c r="E61" s="25"/>
      <c r="F61" s="25"/>
      <c r="G61" s="25"/>
      <c r="H61" s="26"/>
      <c r="I61" s="27"/>
      <c r="J61" s="27"/>
      <c r="K61" s="28"/>
      <c r="L61" s="28"/>
      <c r="M61" s="28"/>
      <c r="N61" s="31"/>
    </row>
    <row r="62" spans="1:14" ht="12.75">
      <c r="A62" s="24"/>
      <c r="B62" s="25"/>
      <c r="C62" s="25"/>
      <c r="D62" s="25"/>
      <c r="E62" s="25"/>
      <c r="F62" s="25"/>
      <c r="G62" s="25"/>
      <c r="H62" s="26"/>
      <c r="I62" s="27"/>
      <c r="J62" s="27"/>
      <c r="K62" s="28"/>
      <c r="L62" s="28"/>
      <c r="M62" s="28"/>
      <c r="N62" s="31"/>
    </row>
    <row r="63" spans="1:14" ht="12.75">
      <c r="A63" s="24"/>
      <c r="B63" s="25"/>
      <c r="C63" s="25"/>
      <c r="D63" s="25"/>
      <c r="E63" s="25"/>
      <c r="F63" s="25"/>
      <c r="G63" s="25"/>
      <c r="H63" s="26"/>
      <c r="I63" s="27"/>
      <c r="J63" s="27"/>
      <c r="K63" s="28"/>
      <c r="L63" s="28"/>
      <c r="M63" s="28"/>
      <c r="N63" s="31"/>
    </row>
    <row r="64" spans="1:14" ht="12.75">
      <c r="A64" s="24"/>
      <c r="B64" s="25"/>
      <c r="C64" s="25"/>
      <c r="D64" s="25"/>
      <c r="E64" s="25"/>
      <c r="F64" s="25"/>
      <c r="G64" s="25"/>
      <c r="H64" s="26"/>
      <c r="I64" s="27"/>
      <c r="J64" s="27"/>
      <c r="K64" s="28"/>
      <c r="L64" s="28"/>
      <c r="M64" s="28"/>
      <c r="N64" s="31"/>
    </row>
    <row r="65" spans="1:14" ht="12.75">
      <c r="A65" s="24"/>
      <c r="B65" s="25"/>
      <c r="C65" s="25"/>
      <c r="D65" s="25"/>
      <c r="E65" s="25"/>
      <c r="F65" s="25"/>
      <c r="G65" s="25"/>
      <c r="H65" s="26"/>
      <c r="I65" s="27"/>
      <c r="J65" s="27"/>
      <c r="K65" s="28"/>
      <c r="L65" s="28"/>
      <c r="M65" s="28"/>
      <c r="N65" s="31"/>
    </row>
    <row r="66" spans="1:14" ht="12.75">
      <c r="A66" s="24"/>
      <c r="B66" s="25"/>
      <c r="C66" s="25"/>
      <c r="D66" s="25"/>
      <c r="E66" s="25"/>
      <c r="F66" s="25"/>
      <c r="G66" s="25"/>
      <c r="H66" s="26"/>
      <c r="I66" s="27"/>
      <c r="J66" s="27"/>
      <c r="K66" s="28"/>
      <c r="L66" s="28"/>
      <c r="M66" s="28"/>
      <c r="N66" s="31"/>
    </row>
    <row r="67" spans="1:14" ht="12.75">
      <c r="A67" s="24"/>
      <c r="B67" s="25"/>
      <c r="C67" s="25"/>
      <c r="D67" s="25"/>
      <c r="E67" s="25"/>
      <c r="F67" s="25"/>
      <c r="G67" s="25"/>
      <c r="H67" s="26"/>
      <c r="I67" s="27"/>
      <c r="J67" s="27"/>
      <c r="K67" s="28"/>
      <c r="L67" s="28"/>
      <c r="M67" s="28"/>
      <c r="N67" s="31"/>
    </row>
    <row r="68" spans="1:14" ht="12.75">
      <c r="A68" s="24"/>
      <c r="B68" s="25"/>
      <c r="C68" s="25"/>
      <c r="D68" s="25"/>
      <c r="E68" s="25"/>
      <c r="F68" s="25"/>
      <c r="G68" s="25"/>
      <c r="H68" s="26"/>
      <c r="I68" s="27"/>
      <c r="J68" s="27"/>
      <c r="K68" s="28"/>
      <c r="L68" s="28"/>
      <c r="M68" s="28"/>
      <c r="N68" s="31"/>
    </row>
    <row r="69" spans="1:14" ht="12.75">
      <c r="A69" s="24"/>
      <c r="B69" s="25"/>
      <c r="C69" s="25"/>
      <c r="D69" s="25"/>
      <c r="E69" s="25"/>
      <c r="F69" s="25"/>
      <c r="G69" s="25"/>
      <c r="H69" s="26"/>
      <c r="I69" s="27"/>
      <c r="J69" s="27"/>
      <c r="K69" s="28"/>
      <c r="L69" s="28"/>
      <c r="M69" s="28"/>
      <c r="N69" s="31"/>
    </row>
    <row r="70" spans="1:14" ht="12.75">
      <c r="A70" s="24"/>
      <c r="B70" s="25"/>
      <c r="C70" s="25"/>
      <c r="D70" s="25"/>
      <c r="E70" s="25"/>
      <c r="F70" s="25"/>
      <c r="G70" s="25"/>
      <c r="H70" s="26"/>
      <c r="I70" s="27"/>
      <c r="J70" s="27"/>
      <c r="K70" s="28"/>
      <c r="L70" s="28"/>
      <c r="M70" s="28"/>
      <c r="N70" s="31"/>
    </row>
    <row r="71" spans="1:14" ht="12.75">
      <c r="A71" s="24"/>
      <c r="B71" s="25"/>
      <c r="C71" s="25"/>
      <c r="D71" s="25"/>
      <c r="E71" s="25"/>
      <c r="F71" s="25"/>
      <c r="G71" s="25"/>
      <c r="H71" s="26"/>
      <c r="I71" s="27"/>
      <c r="J71" s="27"/>
      <c r="K71" s="28"/>
      <c r="L71" s="28"/>
      <c r="M71" s="28"/>
      <c r="N71" s="31"/>
    </row>
    <row r="72" spans="1:14" ht="12.75">
      <c r="A72" s="24"/>
      <c r="B72" s="25"/>
      <c r="C72" s="25"/>
      <c r="D72" s="25"/>
      <c r="E72" s="25"/>
      <c r="F72" s="25"/>
      <c r="G72" s="25"/>
      <c r="H72" s="26"/>
      <c r="I72" s="27"/>
      <c r="J72" s="27"/>
      <c r="K72" s="28"/>
      <c r="L72" s="28"/>
      <c r="M72" s="28"/>
      <c r="N72" s="31"/>
    </row>
    <row r="73" spans="1:14" ht="12.75">
      <c r="A73" s="24"/>
      <c r="B73" s="25"/>
      <c r="C73" s="25"/>
      <c r="D73" s="25"/>
      <c r="E73" s="25"/>
      <c r="F73" s="25"/>
      <c r="G73" s="25"/>
      <c r="H73" s="26"/>
      <c r="I73" s="27"/>
      <c r="J73" s="27"/>
      <c r="K73" s="28"/>
      <c r="L73" s="28"/>
      <c r="M73" s="28"/>
      <c r="N73" s="31"/>
    </row>
    <row r="74" spans="1:14" ht="12.75">
      <c r="A74" s="24"/>
      <c r="B74" s="25"/>
      <c r="C74" s="25"/>
      <c r="D74" s="25"/>
      <c r="E74" s="25"/>
      <c r="F74" s="25"/>
      <c r="G74" s="25"/>
      <c r="H74" s="26"/>
      <c r="I74" s="27"/>
      <c r="J74" s="27"/>
      <c r="K74" s="28"/>
      <c r="L74" s="28"/>
      <c r="M74" s="28"/>
      <c r="N74" s="31"/>
    </row>
    <row r="75" spans="1:14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3"/>
      <c r="M75" s="34"/>
      <c r="N75" s="32"/>
    </row>
  </sheetData>
  <sheetProtection/>
  <mergeCells count="2">
    <mergeCell ref="A24:M24"/>
    <mergeCell ref="L38:L39"/>
  </mergeCells>
  <printOptions/>
  <pageMargins left="0.61" right="0" top="0.18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AWASIL</dc:creator>
  <cp:keywords/>
  <dc:description/>
  <cp:lastModifiedBy>mksiaz</cp:lastModifiedBy>
  <cp:lastPrinted>2011-07-26T07:56:34Z</cp:lastPrinted>
  <dcterms:created xsi:type="dcterms:W3CDTF">2011-02-08T12:14:28Z</dcterms:created>
  <dcterms:modified xsi:type="dcterms:W3CDTF">2011-07-29T12:33:20Z</dcterms:modified>
  <cp:category/>
  <cp:version/>
  <cp:contentType/>
  <cp:contentStatus/>
</cp:coreProperties>
</file>